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10" sheetId="13" r:id="rId1"/>
  </sheets>
  <externalReferences>
    <externalReference r:id="rId2"/>
  </externalReferences>
  <definedNames>
    <definedName name="_xlnm.Print_Area" localSheetId="0">'10'!$A$1:$M$26</definedName>
  </definedNames>
  <calcPr calcId="145621"/>
</workbook>
</file>

<file path=xl/calcChain.xml><?xml version="1.0" encoding="utf-8"?>
<calcChain xmlns="http://schemas.openxmlformats.org/spreadsheetml/2006/main">
  <c r="U26" i="13" l="1"/>
  <c r="U28" i="13" s="1"/>
  <c r="L25" i="13"/>
  <c r="L26" i="13" s="1"/>
  <c r="H25" i="13"/>
  <c r="H26" i="13" s="1"/>
  <c r="I26" i="13" s="1"/>
  <c r="G25" i="13"/>
  <c r="D25" i="13"/>
  <c r="C25" i="13"/>
  <c r="W24" i="13"/>
  <c r="U24" i="13"/>
  <c r="T24" i="13"/>
  <c r="T26" i="13" s="1"/>
  <c r="T28" i="13" s="1"/>
  <c r="S24" i="13"/>
  <c r="R24" i="13"/>
  <c r="Q24" i="13"/>
  <c r="P24" i="13"/>
  <c r="O24" i="13"/>
  <c r="N24" i="13"/>
  <c r="L24" i="13"/>
  <c r="I24" i="13"/>
  <c r="H24" i="13"/>
  <c r="G24" i="13"/>
  <c r="G26" i="13" s="1"/>
  <c r="C24" i="13"/>
  <c r="C26" i="13" s="1"/>
  <c r="K23" i="13"/>
  <c r="I23" i="13"/>
  <c r="M23" i="13" s="1"/>
  <c r="F23" i="13"/>
  <c r="D23" i="13"/>
  <c r="K22" i="13"/>
  <c r="I22" i="13"/>
  <c r="M22" i="13" s="1"/>
  <c r="F22" i="13"/>
  <c r="D22" i="13"/>
  <c r="K21" i="13"/>
  <c r="I21" i="13"/>
  <c r="M21" i="13" s="1"/>
  <c r="F21" i="13"/>
  <c r="D21" i="13"/>
  <c r="K20" i="13"/>
  <c r="I20" i="13"/>
  <c r="M20" i="13" s="1"/>
  <c r="F20" i="13"/>
  <c r="D20" i="13"/>
  <c r="K19" i="13"/>
  <c r="I19" i="13"/>
  <c r="M19" i="13" s="1"/>
  <c r="F19" i="13"/>
  <c r="D19" i="13"/>
  <c r="K18" i="13"/>
  <c r="I18" i="13"/>
  <c r="M18" i="13" s="1"/>
  <c r="F18" i="13"/>
  <c r="D18" i="13"/>
  <c r="K17" i="13"/>
  <c r="I17" i="13"/>
  <c r="M17" i="13" s="1"/>
  <c r="F17" i="13"/>
  <c r="D17" i="13"/>
  <c r="K16" i="13"/>
  <c r="I16" i="13"/>
  <c r="M16" i="13" s="1"/>
  <c r="F16" i="13"/>
  <c r="D16" i="13"/>
  <c r="K15" i="13"/>
  <c r="I15" i="13"/>
  <c r="M15" i="13" s="1"/>
  <c r="F15" i="13"/>
  <c r="D15" i="13"/>
  <c r="K14" i="13"/>
  <c r="I14" i="13"/>
  <c r="M14" i="13" s="1"/>
  <c r="F14" i="13"/>
  <c r="D14" i="13"/>
  <c r="AE13" i="13"/>
  <c r="K13" i="13"/>
  <c r="I13" i="13"/>
  <c r="M13" i="13" s="1"/>
  <c r="F13" i="13"/>
  <c r="D13" i="13"/>
  <c r="K12" i="13"/>
  <c r="I12" i="13"/>
  <c r="M12" i="13" s="1"/>
  <c r="F12" i="13"/>
  <c r="D12" i="13"/>
  <c r="AE11" i="13"/>
  <c r="K11" i="13"/>
  <c r="I11" i="13"/>
  <c r="M11" i="13" s="1"/>
  <c r="F11" i="13"/>
  <c r="D11" i="13"/>
  <c r="K10" i="13"/>
  <c r="I10" i="13"/>
  <c r="M10" i="13" s="1"/>
  <c r="F10" i="13"/>
  <c r="D10" i="13"/>
  <c r="K9" i="13"/>
  <c r="I9" i="13"/>
  <c r="M9" i="13" s="1"/>
  <c r="F9" i="13"/>
  <c r="D9" i="13"/>
  <c r="K8" i="13"/>
  <c r="I8" i="13"/>
  <c r="M8" i="13" s="1"/>
  <c r="F8" i="13"/>
  <c r="D8" i="13"/>
  <c r="K7" i="13"/>
  <c r="I7" i="13"/>
  <c r="M7" i="13" s="1"/>
  <c r="F7" i="13"/>
  <c r="D7" i="13"/>
  <c r="K6" i="13"/>
  <c r="K24" i="13" s="1"/>
  <c r="J24" i="13" s="1"/>
  <c r="I6" i="13"/>
  <c r="M6" i="13" s="1"/>
  <c r="F6" i="13"/>
  <c r="F24" i="13" s="1"/>
  <c r="E24" i="13" s="1"/>
  <c r="D6" i="13"/>
  <c r="D26" i="13" l="1"/>
  <c r="D24" i="13"/>
  <c r="I25" i="13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<sst xmlns="http://schemas.openxmlformats.org/spreadsheetml/2006/main" count="78" uniqueCount="66">
  <si>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</si>
  <si>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</si>
  <si>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</si>
  <si>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</si>
  <si>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</si>
  <si>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</si>
  <si>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</si>
  <si>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</si>
  <si>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</si>
  <si>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</si>
  <si>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</si>
  <si>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</si>
  <si>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</si>
  <si>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</si>
  <si>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</si>
  <si>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</si>
  <si>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</si>
  <si>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</si>
  <si>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</si>
  <si>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</si>
  <si>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</si>
  <si>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</si>
  <si>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</si>
  <si>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</si>
  <si>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</si>
  <si>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</si>
  <si>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</si>
  <si>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</si>
  <si>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</si>
  <si>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</si>
  <si>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</si>
  <si>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</si>
  <si>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</si>
  <si>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</si>
  <si>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</si>
  <si>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</si>
  <si>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</si>
  <si>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</si>
  <si>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</si>
  <si>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</si>
  <si>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</si>
  <si>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</si>
  <si>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</si>
  <si>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</si>
  <si>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</si>
  <si>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</si>
  <si>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</si>
  <si>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</si>
  <si>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</si>
  <si>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</si>
  <si>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</si>
  <si>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</si>
  <si>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</si>
  <si>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</si>
  <si>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</si>
  <si>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</si>
  <si>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</si>
  <si>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</si>
  <si>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</si>
  <si>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</si>
  <si>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</si>
  <si>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</si>
  <si>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</si>
  <si>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</si>
  <si>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</si>
  <si>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10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</si>
</sst>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ев 2019"/>
      <sheetName val="посев 2019 (2)"/>
      <sheetName val="удоб(2019) "/>
      <sheetName val="КФХ"/>
      <sheetName val="молоко"/>
      <sheetName val="по фермам МАЙ"/>
      <sheetName val="осемен"/>
    </sheetNames>
    <sheetDataSet>
      <sheetData sheetId="0"/>
      <sheetData sheetId="1"/>
      <sheetData sheetId="2"/>
      <sheetData sheetId="3">
        <row r="38">
          <cell r="C38">
            <v>194.29000000000002</v>
          </cell>
          <cell r="E38">
            <v>1328</v>
          </cell>
          <cell r="F38">
            <v>200.66</v>
          </cell>
          <cell r="H38">
            <v>1396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7" zoomScale="70" zoomScaleNormal="75" zoomScaleSheetLayoutView="70" zoomScalePageLayoutView="75" workbookViewId="0">
      <selection activeCell="H24" sqref="H24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223.5</v>
      </c>
      <c r="D6" s="30">
        <f>C6/G6*100</f>
        <v>18.170731707317074</v>
      </c>
      <c r="E6" s="31">
        <v>94</v>
      </c>
      <c r="F6" s="32">
        <f t="shared" ref="F6:F7" si="0">C6*E6/100</f>
        <v>210.09</v>
      </c>
      <c r="G6" s="33">
        <v>1230</v>
      </c>
      <c r="H6" s="34">
        <v>238.73</v>
      </c>
      <c r="I6" s="35">
        <f t="shared" ref="I6:I26" si="1">H6/L6*100</f>
        <v>19.408943089430895</v>
      </c>
      <c r="J6" s="36">
        <v>95</v>
      </c>
      <c r="K6" s="32">
        <f>H6*J6/100</f>
        <v>226.79349999999999</v>
      </c>
      <c r="L6" s="33">
        <v>1230</v>
      </c>
      <c r="M6" s="37">
        <f>RANK(I6,I6:I23)</f>
        <v>3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111</v>
      </c>
      <c r="D7" s="30">
        <f t="shared" ref="D7:D26" si="2">C7/G7*100</f>
        <v>17.209302325581397</v>
      </c>
      <c r="E7" s="31">
        <v>95</v>
      </c>
      <c r="F7" s="32">
        <f t="shared" si="0"/>
        <v>105.45</v>
      </c>
      <c r="G7" s="33">
        <v>645</v>
      </c>
      <c r="H7" s="34">
        <v>113.82</v>
      </c>
      <c r="I7" s="35">
        <f t="shared" si="1"/>
        <v>17.646511627906975</v>
      </c>
      <c r="J7" s="36">
        <v>97.4</v>
      </c>
      <c r="K7" s="32">
        <f>H7*J7/100</f>
        <v>110.86067999999999</v>
      </c>
      <c r="L7" s="33">
        <v>645</v>
      </c>
      <c r="M7" s="37">
        <f>RANK(I7,I6:I23)</f>
        <v>8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170.4</v>
      </c>
      <c r="D8" s="30">
        <f t="shared" si="2"/>
        <v>21.3</v>
      </c>
      <c r="E8" s="31">
        <v>96</v>
      </c>
      <c r="F8" s="32">
        <f>C8*E8/100</f>
        <v>163.584</v>
      </c>
      <c r="G8" s="33">
        <v>800</v>
      </c>
      <c r="H8" s="34">
        <v>166.45</v>
      </c>
      <c r="I8" s="35">
        <f t="shared" si="1"/>
        <v>20.600247524752476</v>
      </c>
      <c r="J8" s="42">
        <v>96</v>
      </c>
      <c r="K8" s="32">
        <f t="shared" ref="K8:K23" si="3">H8*J8/100</f>
        <v>159.792</v>
      </c>
      <c r="L8" s="33">
        <v>808</v>
      </c>
      <c r="M8" s="37">
        <f>RANK(I8,I6:I23)</f>
        <v>1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36.67</v>
      </c>
      <c r="D9" s="30">
        <f t="shared" si="2"/>
        <v>13.334545454545454</v>
      </c>
      <c r="E9" s="31">
        <v>97.3</v>
      </c>
      <c r="F9" s="32">
        <f t="shared" ref="F9:F23" si="4">C9*E9/100</f>
        <v>35.67991</v>
      </c>
      <c r="G9" s="33">
        <v>275</v>
      </c>
      <c r="H9" s="34">
        <v>35.99</v>
      </c>
      <c r="I9" s="35">
        <f t="shared" si="1"/>
        <v>12.077181208053691</v>
      </c>
      <c r="J9" s="36">
        <v>92.5</v>
      </c>
      <c r="K9" s="32">
        <f t="shared" si="3"/>
        <v>33.290750000000003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100.28</v>
      </c>
      <c r="D10" s="30">
        <f t="shared" si="2"/>
        <v>18.199637023593468</v>
      </c>
      <c r="E10" s="31">
        <v>93</v>
      </c>
      <c r="F10" s="32">
        <f t="shared" si="4"/>
        <v>93.260400000000004</v>
      </c>
      <c r="G10" s="33">
        <v>551</v>
      </c>
      <c r="H10" s="34">
        <v>100.4</v>
      </c>
      <c r="I10" s="35">
        <f t="shared" si="1"/>
        <v>18.221415607985485</v>
      </c>
      <c r="J10" s="42">
        <v>91</v>
      </c>
      <c r="K10" s="32">
        <f t="shared" si="3"/>
        <v>91.36399999999999</v>
      </c>
      <c r="L10" s="33">
        <v>551</v>
      </c>
      <c r="M10" s="37">
        <f>RANK(I10,I6:I23)</f>
        <v>5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65.5</v>
      </c>
      <c r="D11" s="30">
        <f t="shared" si="2"/>
        <v>18.296089385474858</v>
      </c>
      <c r="E11" s="31">
        <v>90</v>
      </c>
      <c r="F11" s="32">
        <f t="shared" si="4"/>
        <v>58.95</v>
      </c>
      <c r="G11" s="33">
        <v>358</v>
      </c>
      <c r="H11" s="34">
        <v>58.9</v>
      </c>
      <c r="I11" s="35">
        <f t="shared" si="1"/>
        <v>16.452513966480449</v>
      </c>
      <c r="J11" s="36">
        <v>90</v>
      </c>
      <c r="K11" s="32">
        <f t="shared" si="3"/>
        <v>53.01</v>
      </c>
      <c r="L11" s="33">
        <v>358</v>
      </c>
      <c r="M11" s="37">
        <f>RANK(I11,I6:I23)</f>
        <v>14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48.8</v>
      </c>
      <c r="D12" s="30">
        <f t="shared" si="2"/>
        <v>20.333333333333332</v>
      </c>
      <c r="E12" s="31">
        <v>92</v>
      </c>
      <c r="F12" s="32">
        <f t="shared" si="4"/>
        <v>44.895999999999994</v>
      </c>
      <c r="G12" s="33">
        <v>240</v>
      </c>
      <c r="H12" s="34">
        <v>39.6</v>
      </c>
      <c r="I12" s="35">
        <f t="shared" si="1"/>
        <v>17.600000000000001</v>
      </c>
      <c r="J12" s="42">
        <v>95</v>
      </c>
      <c r="K12" s="32">
        <f t="shared" si="3"/>
        <v>37.619999999999997</v>
      </c>
      <c r="L12" s="33">
        <v>225</v>
      </c>
      <c r="M12" s="37">
        <f>RANK(I12,I6:I23)</f>
        <v>10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8</v>
      </c>
      <c r="B13" s="41" t="s">
        <v>36</v>
      </c>
      <c r="C13" s="29">
        <v>123.18</v>
      </c>
      <c r="D13" s="30">
        <f t="shared" si="2"/>
        <v>17.59714285714286</v>
      </c>
      <c r="E13" s="31">
        <v>95</v>
      </c>
      <c r="F13" s="32">
        <f t="shared" si="4"/>
        <v>117.021</v>
      </c>
      <c r="G13" s="33">
        <v>700</v>
      </c>
      <c r="H13" s="34">
        <v>131.57</v>
      </c>
      <c r="I13" s="35">
        <f t="shared" si="1"/>
        <v>16.976774193548387</v>
      </c>
      <c r="J13" s="42">
        <v>94</v>
      </c>
      <c r="K13" s="32">
        <f t="shared" si="3"/>
        <v>123.6758</v>
      </c>
      <c r="L13" s="33">
        <v>775</v>
      </c>
      <c r="M13" s="37">
        <f>RANK(I13,I6:I23)</f>
        <v>12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38.75</v>
      </c>
      <c r="D14" s="30">
        <f t="shared" si="2"/>
        <v>15.5</v>
      </c>
      <c r="E14" s="31">
        <v>91</v>
      </c>
      <c r="F14" s="32">
        <f t="shared" si="4"/>
        <v>35.262500000000003</v>
      </c>
      <c r="G14" s="33">
        <v>250</v>
      </c>
      <c r="H14" s="34">
        <v>35</v>
      </c>
      <c r="I14" s="35">
        <f t="shared" si="1"/>
        <v>17.5</v>
      </c>
      <c r="J14" s="42">
        <v>91</v>
      </c>
      <c r="K14" s="32">
        <f t="shared" si="3"/>
        <v>31.85</v>
      </c>
      <c r="L14" s="33">
        <v>200</v>
      </c>
      <c r="M14" s="37">
        <f>RANK(I14,I6:I23)</f>
        <v>11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56.45</v>
      </c>
      <c r="D15" s="30">
        <f t="shared" si="2"/>
        <v>18.508196721311478</v>
      </c>
      <c r="E15" s="31">
        <v>94.2</v>
      </c>
      <c r="F15" s="32">
        <f>C15*E15/100</f>
        <v>53.175899999999999</v>
      </c>
      <c r="G15" s="33">
        <v>305</v>
      </c>
      <c r="H15" s="34">
        <v>53.75</v>
      </c>
      <c r="I15" s="35">
        <f t="shared" si="1"/>
        <v>17.622950819672131</v>
      </c>
      <c r="J15" s="36">
        <v>92.3</v>
      </c>
      <c r="K15" s="32">
        <f t="shared" si="3"/>
        <v>49.611249999999998</v>
      </c>
      <c r="L15" s="33">
        <v>305</v>
      </c>
      <c r="M15" s="37">
        <f>RANK(I15,I6:I23)</f>
        <v>9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80.239999999999995</v>
      </c>
      <c r="D16" s="30">
        <f t="shared" si="2"/>
        <v>17.443478260869565</v>
      </c>
      <c r="E16" s="31">
        <v>95</v>
      </c>
      <c r="F16" s="32">
        <f t="shared" si="4"/>
        <v>76.227999999999994</v>
      </c>
      <c r="G16" s="33">
        <v>460</v>
      </c>
      <c r="H16" s="34">
        <v>82.65</v>
      </c>
      <c r="I16" s="35">
        <f t="shared" si="1"/>
        <v>17.967391304347828</v>
      </c>
      <c r="J16" s="42">
        <v>94</v>
      </c>
      <c r="K16" s="32">
        <f t="shared" si="3"/>
        <v>77.691000000000003</v>
      </c>
      <c r="L16" s="33">
        <v>460</v>
      </c>
      <c r="M16" s="37">
        <f>RANK(I16,I6:I23)</f>
        <v>7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128.22999999999999</v>
      </c>
      <c r="D17" s="30">
        <f t="shared" si="2"/>
        <v>16.545806451612901</v>
      </c>
      <c r="E17" s="31">
        <v>93</v>
      </c>
      <c r="F17" s="32">
        <f t="shared" si="4"/>
        <v>119.25389999999999</v>
      </c>
      <c r="G17" s="33">
        <v>775</v>
      </c>
      <c r="H17" s="34">
        <v>122.32</v>
      </c>
      <c r="I17" s="35">
        <f t="shared" si="1"/>
        <v>15.783225806451611</v>
      </c>
      <c r="J17" s="42">
        <v>88</v>
      </c>
      <c r="K17" s="32">
        <f t="shared" si="3"/>
        <v>107.6416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30</v>
      </c>
      <c r="D18" s="30">
        <f t="shared" si="2"/>
        <v>22.222222222222221</v>
      </c>
      <c r="E18" s="31">
        <v>89</v>
      </c>
      <c r="F18" s="32">
        <f t="shared" si="4"/>
        <v>26.7</v>
      </c>
      <c r="G18" s="33">
        <v>135</v>
      </c>
      <c r="H18" s="34">
        <v>25</v>
      </c>
      <c r="I18" s="35">
        <f t="shared" si="1"/>
        <v>19.230769230769234</v>
      </c>
      <c r="J18" s="42">
        <v>89</v>
      </c>
      <c r="K18" s="32">
        <f t="shared" si="3"/>
        <v>22.25</v>
      </c>
      <c r="L18" s="33">
        <v>130</v>
      </c>
      <c r="M18" s="37">
        <f>RANK(I18,I6:I23)</f>
        <v>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31</v>
      </c>
      <c r="D19" s="30">
        <f t="shared" si="2"/>
        <v>10.333333333333334</v>
      </c>
      <c r="E19" s="31">
        <v>93</v>
      </c>
      <c r="F19" s="32">
        <f t="shared" si="4"/>
        <v>28.83</v>
      </c>
      <c r="G19" s="33">
        <v>300</v>
      </c>
      <c r="H19" s="34">
        <v>27.5</v>
      </c>
      <c r="I19" s="35">
        <f t="shared" si="1"/>
        <v>13.750000000000002</v>
      </c>
      <c r="J19" s="42">
        <v>93</v>
      </c>
      <c r="K19" s="32">
        <f t="shared" si="3"/>
        <v>25.574999999999999</v>
      </c>
      <c r="L19" s="33">
        <v>200</v>
      </c>
      <c r="M19" s="37">
        <f>RANK(I19,I6:I23)</f>
        <v>16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24</v>
      </c>
      <c r="D20" s="30">
        <f t="shared" si="2"/>
        <v>16.666666666666664</v>
      </c>
      <c r="E20" s="31">
        <v>90</v>
      </c>
      <c r="F20" s="32">
        <f t="shared" si="4"/>
        <v>21.6</v>
      </c>
      <c r="G20" s="33">
        <v>144</v>
      </c>
      <c r="H20" s="34">
        <v>20</v>
      </c>
      <c r="I20" s="35">
        <f t="shared" si="1"/>
        <v>18.181818181818183</v>
      </c>
      <c r="J20" s="42">
        <v>90</v>
      </c>
      <c r="K20" s="32">
        <f t="shared" si="3"/>
        <v>18</v>
      </c>
      <c r="L20" s="33">
        <v>110</v>
      </c>
      <c r="M20" s="37">
        <f>RANK(I20,I6:I23)</f>
        <v>6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2"/>
        <v>11.600000000000001</v>
      </c>
      <c r="E21" s="31">
        <v>90</v>
      </c>
      <c r="F21" s="32">
        <f t="shared" si="4"/>
        <v>26.1</v>
      </c>
      <c r="G21" s="33">
        <v>250</v>
      </c>
      <c r="H21" s="34">
        <v>49</v>
      </c>
      <c r="I21" s="35">
        <f t="shared" si="1"/>
        <v>19.600000000000001</v>
      </c>
      <c r="J21" s="42">
        <v>90</v>
      </c>
      <c r="K21" s="32">
        <f t="shared" si="3"/>
        <v>44.1</v>
      </c>
      <c r="L21" s="33">
        <v>250</v>
      </c>
      <c r="M21" s="37">
        <f>RANK(I21,I6:I23)</f>
        <v>2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21.39</v>
      </c>
      <c r="D22" s="30">
        <f t="shared" si="2"/>
        <v>16.204545454545453</v>
      </c>
      <c r="E22" s="31">
        <v>90</v>
      </c>
      <c r="F22" s="32">
        <f t="shared" si="4"/>
        <v>19.251000000000001</v>
      </c>
      <c r="G22" s="33">
        <v>132</v>
      </c>
      <c r="H22" s="34">
        <v>21.79</v>
      </c>
      <c r="I22" s="35">
        <f t="shared" si="1"/>
        <v>16.507575757575758</v>
      </c>
      <c r="J22" s="42">
        <v>93</v>
      </c>
      <c r="K22" s="32">
        <f>H22*J22/100</f>
        <v>20.264700000000001</v>
      </c>
      <c r="L22" s="33">
        <v>132</v>
      </c>
      <c r="M22" s="37">
        <f>RANK(I22,I6:I23)</f>
        <v>13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13</v>
      </c>
      <c r="D23" s="30">
        <f t="shared" si="2"/>
        <v>20</v>
      </c>
      <c r="E23" s="31">
        <v>94</v>
      </c>
      <c r="F23" s="32">
        <f t="shared" si="4"/>
        <v>12.22</v>
      </c>
      <c r="G23" s="33">
        <v>65</v>
      </c>
      <c r="H23" s="34">
        <v>8.9</v>
      </c>
      <c r="I23" s="35">
        <f t="shared" si="1"/>
        <v>13.692307692307693</v>
      </c>
      <c r="J23" s="42">
        <v>96</v>
      </c>
      <c r="K23" s="32">
        <f t="shared" si="3"/>
        <v>8.5440000000000005</v>
      </c>
      <c r="L23" s="33">
        <v>65</v>
      </c>
      <c r="M23" s="37">
        <f>RANK(I23,I6:I23)</f>
        <v>17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1331.39</v>
      </c>
      <c r="D24" s="32">
        <f t="shared" si="2"/>
        <v>17.483782009192382</v>
      </c>
      <c r="E24" s="31">
        <f>F24/C24*100</f>
        <v>93.703017898587163</v>
      </c>
      <c r="F24" s="32">
        <f>SUM(F6:F23)</f>
        <v>1247.5526099999997</v>
      </c>
      <c r="G24" s="47">
        <f>SUM(G6:G23)</f>
        <v>7615</v>
      </c>
      <c r="H24" s="35">
        <f>SUM(H6:H23)</f>
        <v>1331.3700000000001</v>
      </c>
      <c r="I24" s="35">
        <f t="shared" si="1"/>
        <v>17.711454037514969</v>
      </c>
      <c r="J24" s="36">
        <f>K24/H24*100</f>
        <v>93.282429377258012</v>
      </c>
      <c r="K24" s="32">
        <f>SUM(K6:K23)</f>
        <v>1241.9342800000002</v>
      </c>
      <c r="L24" s="48">
        <f>SUM(L6:L23)</f>
        <v>7517</v>
      </c>
      <c r="M24" s="49"/>
      <c r="N24" s="50">
        <f t="shared" ref="N24:W24" si="5">SUM(N6:N23)</f>
        <v>0</v>
      </c>
      <c r="O24" s="50">
        <f t="shared" si="5"/>
        <v>39</v>
      </c>
      <c r="P24" s="50">
        <f t="shared" si="5"/>
        <v>0</v>
      </c>
      <c r="Q24" s="50">
        <f t="shared" si="5"/>
        <v>1</v>
      </c>
      <c r="R24" s="50">
        <f t="shared" si="5"/>
        <v>5</v>
      </c>
      <c r="S24" s="50">
        <f t="shared" si="5"/>
        <v>0</v>
      </c>
      <c r="T24" s="50">
        <f t="shared" si="5"/>
        <v>7356</v>
      </c>
      <c r="U24" s="50">
        <f t="shared" si="5"/>
        <v>7580</v>
      </c>
      <c r="V24" s="51"/>
      <c r="W24" s="52">
        <f t="shared" si="5"/>
        <v>11944</v>
      </c>
    </row>
    <row r="25" spans="1:24" s="5" customFormat="1" ht="27.6" customHeight="1" x14ac:dyDescent="0.4">
      <c r="A25" s="27"/>
      <c r="B25" s="54" t="s">
        <v>63</v>
      </c>
      <c r="C25" s="55">
        <f>[1]КФХ!C38</f>
        <v>194.29000000000002</v>
      </c>
      <c r="D25" s="56">
        <f t="shared" si="2"/>
        <v>14.630271084337352</v>
      </c>
      <c r="E25" s="57"/>
      <c r="F25" s="57"/>
      <c r="G25" s="58">
        <f>[1]КФХ!E38</f>
        <v>1328</v>
      </c>
      <c r="H25" s="59">
        <f>[1]КФХ!F38</f>
        <v>200.66</v>
      </c>
      <c r="I25" s="56">
        <f t="shared" si="1"/>
        <v>14.373925501432664</v>
      </c>
      <c r="J25" s="60"/>
      <c r="K25" s="60"/>
      <c r="L25" s="61">
        <f>[1]КФХ!H38</f>
        <v>1396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1525.68</v>
      </c>
      <c r="D26" s="56">
        <f t="shared" si="2"/>
        <v>17.060046964106004</v>
      </c>
      <c r="E26" s="57"/>
      <c r="F26" s="57"/>
      <c r="G26" s="58">
        <f>SUM(G24:G25)</f>
        <v>8943</v>
      </c>
      <c r="H26" s="56">
        <f>SUM(H24:H25)</f>
        <v>1532.0300000000002</v>
      </c>
      <c r="I26" s="56">
        <f t="shared" si="1"/>
        <v>17.188713115673735</v>
      </c>
      <c r="J26" s="60"/>
      <c r="K26" s="60"/>
      <c r="L26" s="58">
        <f>SUM(L24:L25)</f>
        <v>8913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2019-06-10T04:46:35Z</dcterms:modified>
</cp:coreProperties>
</file>